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4\"/>
    </mc:Choice>
  </mc:AlternateContent>
  <xr:revisionPtr revIDLastSave="0" documentId="13_ncr:1_{3476CCDA-D86B-4B2C-ADA8-2717440CFC2A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1-02-01" sheetId="6" r:id="rId6"/>
    <sheet name="ОСР 1-09-01" sheetId="7" r:id="rId7"/>
    <sheet name="ОСР 1-12-01" sheetId="8" r:id="rId8"/>
    <sheet name="ОСР 107-02-01" sheetId="9" r:id="rId9"/>
    <sheet name="ОСР 107-07-01" sheetId="10" r:id="rId10"/>
    <sheet name="ОСР 12-01" sheetId="11" r:id="rId11"/>
    <sheet name="ОСР 525-02-01" sheetId="12" r:id="rId12"/>
    <sheet name="ОСР 525-09-01" sheetId="13" r:id="rId13"/>
    <sheet name="ОСР 525-12-01" sheetId="14" r:id="rId14"/>
    <sheet name="Источники ЦИ" sheetId="15" r:id="rId15"/>
    <sheet name="Цена МАТ и ОБ по ТКП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2" l="1"/>
  <c r="G82" i="2"/>
  <c r="F82" i="2"/>
  <c r="E82" i="2"/>
  <c r="D82" i="2"/>
  <c r="H81" i="2"/>
  <c r="G81" i="2"/>
  <c r="F81" i="2"/>
  <c r="E81" i="2"/>
  <c r="D81" i="2"/>
  <c r="H80" i="2"/>
  <c r="G80" i="2"/>
  <c r="F80" i="2"/>
  <c r="E80" i="2"/>
  <c r="D80" i="2"/>
  <c r="H78" i="2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67" i="2"/>
  <c r="G67" i="2"/>
  <c r="F67" i="2"/>
  <c r="E67" i="2"/>
  <c r="D67" i="2"/>
  <c r="H66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<sst xmlns="http://schemas.openxmlformats.org/spreadsheetml/2006/main" count="593" uniqueCount="219">
  <si>
    <t>СВОДКА ЗАТРАТ</t>
  </si>
  <si>
    <t>P_0574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</si>
  <si>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</si>
  <si>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</si>
  <si>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</si>
  <si>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</si>
  <si>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</si>
  <si>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</si>
  <si>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</si>
  <si>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</si>
  <si>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</si>
  <si>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</si>
  <si>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</si>
  <si>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</si>
  <si>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</si>
  <si>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</si>
  <si>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</si>
  <si>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</si>
  <si>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</si>
  <si>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</si>
  <si>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</si>
  <si>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</si>
  <si>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</si>
  <si>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</si>
  <si>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</si>
  <si>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</si>
  <si>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</si>
  <si>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</si>
  <si>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</si>
  <si>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</si>
  <si>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</si>
  <si>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</si>
  <si>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</si>
  <si>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</si>
  <si>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</si>
  <si>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</si>
  <si>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</si>
  <si>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</si>
  <si>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</si>
  <si>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</si>
  <si>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</si>
  <si>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</si>
  <si>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</si>
  <si>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ЛС-3</t>
  </si>
  <si>
    <t>Учет электроэнергии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</si>
  <si>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</si>
  <si>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</si>
  <si>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</si>
  <si>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</si>
  <si>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</si>
  <si>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</si>
  <si>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</si>
  <si>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</si>
  <si>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</si>
  <si>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</si>
  <si>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</si>
  <si>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</si>
  <si>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</si>
  <si>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</si>
  <si>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</si>
  <si>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</si>
  <si>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</si>
  <si>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</si>
  <si>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</si>
  <si>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</si>
  <si>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</si>
  <si>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</si>
  <si>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</si>
  <si>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</si>
  <si>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</si>
  <si>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</si>
  <si>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</si>
  <si>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</si>
  <si>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</si>
  <si>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</si>
  <si>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</si>
  <si>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</si>
  <si>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</si>
  <si>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</si>
  <si>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</si>
  <si>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ОСР-107-09-01</t>
  </si>
  <si>
    <t>325/пр 25.05.2021 Пр.1 п.50 Пр.4 п.67</t>
  </si>
  <si>
    <t>Письмо Госстроя №1336-ВК/1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</si>
  <si>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</si>
  <si>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</si>
  <si>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</si>
  <si>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</si>
  <si>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</si>
  <si>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</si>
  <si>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</si>
  <si>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</si>
  <si>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</si>
  <si>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Смета</t>
  </si>
  <si>
    <t>ПИР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</si>
  <si>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</si>
  <si>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</si>
  <si>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</si>
  <si>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</si>
  <si>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</si>
  <si>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</si>
  <si>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</si>
  <si>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</si>
  <si>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</si>
  <si>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</si>
  <si>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</si>
  <si>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</si>
  <si>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</si>
  <si>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</si>
  <si>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</si>
  <si>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</si>
  <si>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</si>
  <si>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</si>
  <si>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</si>
  <si>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</si>
  <si>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</si>
  <si>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</si>
  <si>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</si>
  <si>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</si>
  <si>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</si>
  <si>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</si>
  <si>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</si>
  <si>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</si>
  <si>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</si>
  <si>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</si>
  <si>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</si>
  <si>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</si>
  <si>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</si>
  <si>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</si>
  <si>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</si>
  <si>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</si>
  <si>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</si>
  <si>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</si>
  <si>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</si>
  <si>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</si>
  <si>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</si>
  <si>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</si>
  <si>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</si>
  <si>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</si>
  <si>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</si>
  <si>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</si>
  <si>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</si>
  <si>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</si>
  <si>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</si>
  <si>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</si>
  <si>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</si>
  <si>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</si>
  <si>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</si>
  <si>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</si>
  <si>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</si>
  <si>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</si>
  <si>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</si>
  <si>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</si>
  <si>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</si>
  <si>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</si>
  <si>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</si>
  <si>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однотрансформаторная 400 кВА</t>
  </si>
  <si>
    <t>шт</t>
  </si>
  <si>
    <t>ОСР 305-09-01</t>
  </si>
  <si>
    <t>ОСР 525-09-01</t>
  </si>
  <si>
    <t>Установка нескольких трехфазных приборов учета в существующем шкафу с организацией связи по радиоинтерфейсу 0.4 кВ</t>
  </si>
  <si>
    <t>ОСР 305-12-01</t>
  </si>
  <si>
    <t>ОСР 525-12-01</t>
  </si>
  <si>
    <t>ОСР 1-02-01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</si>
  <si>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</si>
  <si>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</si>
  <si>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1-09-01</t>
  </si>
  <si>
    <t>ОСР 1-12-01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</si>
  <si>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</si>
  <si>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</si>
  <si>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</si>
  <si>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107-02-01</t>
  </si>
  <si>
    <t>ОСР 107-07-01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</si>
  <si>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</si>
  <si>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</si>
  <si>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</si>
  <si>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</si>
  <si>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</si>
  <si>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</si>
  <si>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</si>
  <si>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</si>
  <si>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</si>
  <si>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</si>
  <si>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</si>
  <si>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</si>
  <si>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</si>
  <si>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</si>
  <si>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</si>
  <si>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</si>
  <si>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</si>
  <si>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</si>
  <si>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</si>
  <si>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</si>
  <si>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</si>
  <si>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</si>
  <si>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</si>
  <si>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</si>
  <si>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</si>
  <si>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</si>
  <si>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</si>
  <si>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</si>
  <si>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</si>
  <si>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</si>
  <si>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</si>
  <si>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</si>
  <si>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КП Исх. №105 от 27.02.2024г СВЭМ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</si>
  <si>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</si>
  <si>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</si>
  <si>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</si>
  <si>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</si>
  <si>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</si>
  <si>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</si>
  <si>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</si>
  <si>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</si>
  <si>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</si>
  <si>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</si>
  <si>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</si>
  <si>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</si>
  <si>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</si>
  <si>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ВЛ-0,4 (протяженностью 1,96км) кВ от КТП СРГ 2108 10/0,4/400 кВА с заменой КТП 10/0,4/400 кВА, установкой приборов учета (27т.у.)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</si>
</sst>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0" zoomScale="90" zoomScaleNormal="90" workbookViewId="0">
      <selection activeCell="C18" sqref="C1:C104857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6640625" customWidth="1"/>
    <col min="9" max="9" width="19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205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f>ССР!G73*1.2</f>
        <v>1415.6748684674401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1415.6748684674401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235.94580846744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C30*I38</f>
        <v>1642.1719466340501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0.89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5">
        <f>C32*C33</f>
        <v>1461.5330325043001</v>
      </c>
      <c r="D34" s="57"/>
      <c r="E34" s="66"/>
      <c r="F34" s="67"/>
      <c r="G34" s="68"/>
      <c r="H34" s="60"/>
      <c r="I34" s="81"/>
    </row>
    <row r="35" spans="1:9" ht="15.6">
      <c r="A35" s="87" t="s">
        <v>25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7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ССР!D82+ССР!E82</f>
        <v>13472.826835980801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ССР!F82</f>
        <v>4723.7080662014996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(ССР!G78-ССР!G73)*1.2</f>
        <v>813.75912944012202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19010.294031622401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3168.38234162245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23026.682044523699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0.89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20493.747019626098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76">
        <f>C34+C44</f>
        <v>21955.280052130402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132</v>
      </c>
      <c r="C13" s="3" t="s">
        <v>133</v>
      </c>
      <c r="D13" s="32">
        <v>0</v>
      </c>
      <c r="E13" s="32">
        <v>0</v>
      </c>
      <c r="F13" s="32">
        <v>0</v>
      </c>
      <c r="G13" s="32">
        <v>78.420949283442994</v>
      </c>
      <c r="H13" s="32">
        <v>78.420949283442994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78.420949283442994</v>
      </c>
      <c r="H14" s="32">
        <v>78.420949283442994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127</v>
      </c>
      <c r="D13" s="32">
        <v>0</v>
      </c>
      <c r="E13" s="32">
        <v>0</v>
      </c>
      <c r="F13" s="32">
        <v>0</v>
      </c>
      <c r="G13" s="32">
        <v>493.83229993855002</v>
      </c>
      <c r="H13" s="32">
        <v>493.83229993855002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493.83229993855002</v>
      </c>
      <c r="H14" s="32">
        <v>493.83229993855002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137</v>
      </c>
      <c r="C13" s="3" t="s">
        <v>138</v>
      </c>
      <c r="D13" s="32">
        <v>2014.0558226244</v>
      </c>
      <c r="E13" s="32">
        <v>351.03886176421997</v>
      </c>
      <c r="F13" s="32">
        <v>0</v>
      </c>
      <c r="G13" s="32">
        <v>0</v>
      </c>
      <c r="H13" s="32">
        <v>2365.0946843885999</v>
      </c>
      <c r="J13" s="20"/>
    </row>
    <row r="14" spans="1:14">
      <c r="A14" s="2"/>
      <c r="B14" s="33"/>
      <c r="C14" s="33" t="s">
        <v>116</v>
      </c>
      <c r="D14" s="32">
        <v>2014.0558226244</v>
      </c>
      <c r="E14" s="32">
        <v>351.03886176421997</v>
      </c>
      <c r="F14" s="32">
        <v>0</v>
      </c>
      <c r="G14" s="32">
        <v>0</v>
      </c>
      <c r="H14" s="32">
        <v>2365.0946843885999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140</v>
      </c>
      <c r="C13" s="3" t="s">
        <v>71</v>
      </c>
      <c r="D13" s="32">
        <v>0</v>
      </c>
      <c r="E13" s="32">
        <v>0</v>
      </c>
      <c r="F13" s="32">
        <v>0</v>
      </c>
      <c r="G13" s="32">
        <v>74.848690289128001</v>
      </c>
      <c r="H13" s="32">
        <v>74.848690289128001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74.848690289128001</v>
      </c>
      <c r="H14" s="32">
        <v>74.848690289128001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91</v>
      </c>
      <c r="D13" s="32">
        <v>0</v>
      </c>
      <c r="E13" s="32">
        <v>0</v>
      </c>
      <c r="F13" s="32">
        <v>0</v>
      </c>
      <c r="G13" s="32">
        <v>271.56</v>
      </c>
      <c r="H13" s="32">
        <v>271.56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271.56</v>
      </c>
      <c r="H14" s="32">
        <v>271.56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22"/>
  <sheetViews>
    <sheetView workbookViewId="0">
      <selection activeCell="B10" sqref="B1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142</v>
      </c>
      <c r="B1" s="10" t="s">
        <v>143</v>
      </c>
      <c r="C1" s="10" t="s">
        <v>144</v>
      </c>
      <c r="D1" s="10" t="s">
        <v>145</v>
      </c>
      <c r="E1" s="10" t="s">
        <v>146</v>
      </c>
      <c r="F1" s="10" t="s">
        <v>147</v>
      </c>
      <c r="G1" s="10" t="s">
        <v>148</v>
      </c>
      <c r="H1" s="10" t="s">
        <v>149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112</v>
      </c>
      <c r="B3" s="95"/>
      <c r="C3" s="11"/>
      <c r="D3" s="12">
        <v>4734.4414068495998</v>
      </c>
      <c r="E3" s="13"/>
      <c r="F3" s="13"/>
      <c r="G3" s="13"/>
      <c r="H3" s="14"/>
    </row>
    <row r="4" spans="1:8">
      <c r="A4" s="100" t="s">
        <v>150</v>
      </c>
      <c r="B4" s="15" t="s">
        <v>151</v>
      </c>
      <c r="C4" s="11"/>
      <c r="D4" s="12">
        <v>850.80290444695004</v>
      </c>
      <c r="E4" s="13"/>
      <c r="F4" s="13"/>
      <c r="G4" s="13"/>
      <c r="H4" s="14"/>
    </row>
    <row r="5" spans="1:8">
      <c r="A5" s="100"/>
      <c r="B5" s="15" t="s">
        <v>152</v>
      </c>
      <c r="C5" s="10"/>
      <c r="D5" s="12">
        <v>61.868222304359001</v>
      </c>
      <c r="E5" s="13"/>
      <c r="F5" s="13"/>
      <c r="G5" s="13"/>
      <c r="H5" s="16"/>
    </row>
    <row r="6" spans="1:8">
      <c r="A6" s="101"/>
      <c r="B6" s="15" t="s">
        <v>153</v>
      </c>
      <c r="C6" s="10"/>
      <c r="D6" s="12">
        <v>3821.7702800983002</v>
      </c>
      <c r="E6" s="13"/>
      <c r="F6" s="13"/>
      <c r="G6" s="13"/>
      <c r="H6" s="16"/>
    </row>
    <row r="7" spans="1:8">
      <c r="A7" s="101"/>
      <c r="B7" s="15" t="s">
        <v>154</v>
      </c>
      <c r="C7" s="10"/>
      <c r="D7" s="12">
        <v>0</v>
      </c>
      <c r="E7" s="13"/>
      <c r="F7" s="13"/>
      <c r="G7" s="13"/>
      <c r="H7" s="16"/>
    </row>
    <row r="8" spans="1:8">
      <c r="A8" s="96" t="s">
        <v>115</v>
      </c>
      <c r="B8" s="97"/>
      <c r="C8" s="100" t="s">
        <v>155</v>
      </c>
      <c r="D8" s="17">
        <v>4734.4414068495998</v>
      </c>
      <c r="E8" s="13">
        <v>1</v>
      </c>
      <c r="F8" s="13" t="s">
        <v>156</v>
      </c>
      <c r="G8" s="17">
        <v>4734.4414068495998</v>
      </c>
      <c r="H8" s="16"/>
    </row>
    <row r="9" spans="1:8">
      <c r="A9" s="102">
        <v>1</v>
      </c>
      <c r="B9" s="15" t="s">
        <v>151</v>
      </c>
      <c r="C9" s="100"/>
      <c r="D9" s="17">
        <v>850.80290444695004</v>
      </c>
      <c r="E9" s="13"/>
      <c r="F9" s="13"/>
      <c r="G9" s="13"/>
      <c r="H9" s="101" t="s">
        <v>42</v>
      </c>
    </row>
    <row r="10" spans="1:8">
      <c r="A10" s="100"/>
      <c r="B10" s="15" t="s">
        <v>152</v>
      </c>
      <c r="C10" s="100"/>
      <c r="D10" s="17">
        <v>61.868222304359001</v>
      </c>
      <c r="E10" s="13"/>
      <c r="F10" s="13"/>
      <c r="G10" s="13"/>
      <c r="H10" s="101"/>
    </row>
    <row r="11" spans="1:8">
      <c r="A11" s="100"/>
      <c r="B11" s="15" t="s">
        <v>153</v>
      </c>
      <c r="C11" s="100"/>
      <c r="D11" s="17">
        <v>3821.7702800983002</v>
      </c>
      <c r="E11" s="13"/>
      <c r="F11" s="13"/>
      <c r="G11" s="13"/>
      <c r="H11" s="101"/>
    </row>
    <row r="12" spans="1:8">
      <c r="A12" s="100"/>
      <c r="B12" s="15" t="s">
        <v>154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71</v>
      </c>
      <c r="B13" s="95"/>
      <c r="C13" s="10"/>
      <c r="D13" s="12">
        <v>171.20329173326999</v>
      </c>
      <c r="E13" s="13"/>
      <c r="F13" s="13"/>
      <c r="G13" s="13"/>
      <c r="H13" s="16"/>
    </row>
    <row r="14" spans="1:8">
      <c r="A14" s="100" t="s">
        <v>157</v>
      </c>
      <c r="B14" s="15" t="s">
        <v>151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152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153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154</v>
      </c>
      <c r="C17" s="10"/>
      <c r="D17" s="12">
        <v>96.354601444140002</v>
      </c>
      <c r="E17" s="13"/>
      <c r="F17" s="13"/>
      <c r="G17" s="13"/>
      <c r="H17" s="16"/>
    </row>
    <row r="18" spans="1:8">
      <c r="A18" s="96" t="s">
        <v>71</v>
      </c>
      <c r="B18" s="97"/>
      <c r="C18" s="100" t="s">
        <v>155</v>
      </c>
      <c r="D18" s="17">
        <v>96.354601444140002</v>
      </c>
      <c r="E18" s="13">
        <v>1</v>
      </c>
      <c r="F18" s="13" t="s">
        <v>156</v>
      </c>
      <c r="G18" s="17">
        <v>96.354601444140002</v>
      </c>
      <c r="H18" s="16"/>
    </row>
    <row r="19" spans="1:8">
      <c r="A19" s="102">
        <v>1</v>
      </c>
      <c r="B19" s="15" t="s">
        <v>151</v>
      </c>
      <c r="C19" s="100"/>
      <c r="D19" s="17">
        <v>0</v>
      </c>
      <c r="E19" s="13"/>
      <c r="F19" s="13"/>
      <c r="G19" s="13"/>
      <c r="H19" s="101" t="s">
        <v>42</v>
      </c>
    </row>
    <row r="20" spans="1:8">
      <c r="A20" s="100"/>
      <c r="B20" s="15" t="s">
        <v>152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153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154</v>
      </c>
      <c r="C22" s="100"/>
      <c r="D22" s="17">
        <v>96.354601444140002</v>
      </c>
      <c r="E22" s="13"/>
      <c r="F22" s="13"/>
      <c r="G22" s="13"/>
      <c r="H22" s="101"/>
    </row>
    <row r="23" spans="1:8">
      <c r="A23" s="100" t="s">
        <v>158</v>
      </c>
      <c r="B23" s="15" t="s">
        <v>151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152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153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154</v>
      </c>
      <c r="C26" s="10"/>
      <c r="D26" s="12">
        <v>171.20329173326999</v>
      </c>
      <c r="E26" s="13"/>
      <c r="F26" s="13"/>
      <c r="G26" s="13"/>
      <c r="H26" s="16"/>
    </row>
    <row r="27" spans="1:8">
      <c r="A27" s="96" t="s">
        <v>71</v>
      </c>
      <c r="B27" s="97"/>
      <c r="C27" s="100" t="s">
        <v>159</v>
      </c>
      <c r="D27" s="17">
        <v>74.848690289128001</v>
      </c>
      <c r="E27" s="13">
        <v>26</v>
      </c>
      <c r="F27" s="13" t="s">
        <v>156</v>
      </c>
      <c r="G27" s="17">
        <v>2.8787957803511</v>
      </c>
      <c r="H27" s="16"/>
    </row>
    <row r="28" spans="1:8">
      <c r="A28" s="102">
        <v>1</v>
      </c>
      <c r="B28" s="15" t="s">
        <v>151</v>
      </c>
      <c r="C28" s="100"/>
      <c r="D28" s="17">
        <v>0</v>
      </c>
      <c r="E28" s="13"/>
      <c r="F28" s="13"/>
      <c r="G28" s="13"/>
      <c r="H28" s="101" t="s">
        <v>48</v>
      </c>
    </row>
    <row r="29" spans="1:8">
      <c r="A29" s="100"/>
      <c r="B29" s="15" t="s">
        <v>152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153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154</v>
      </c>
      <c r="C31" s="100"/>
      <c r="D31" s="17">
        <v>74.848690289128001</v>
      </c>
      <c r="E31" s="13"/>
      <c r="F31" s="13"/>
      <c r="G31" s="13"/>
      <c r="H31" s="101"/>
    </row>
    <row r="32" spans="1:8" ht="24.6">
      <c r="A32" s="98" t="s">
        <v>91</v>
      </c>
      <c r="B32" s="95"/>
      <c r="C32" s="10"/>
      <c r="D32" s="12">
        <v>661.94406000000004</v>
      </c>
      <c r="E32" s="13"/>
      <c r="F32" s="13"/>
      <c r="G32" s="13"/>
      <c r="H32" s="16"/>
    </row>
    <row r="33" spans="1:8">
      <c r="A33" s="100" t="s">
        <v>160</v>
      </c>
      <c r="B33" s="15" t="s">
        <v>151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152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153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154</v>
      </c>
      <c r="C36" s="10"/>
      <c r="D36" s="12">
        <v>390.38405999999998</v>
      </c>
      <c r="E36" s="13"/>
      <c r="F36" s="13"/>
      <c r="G36" s="13"/>
      <c r="H36" s="16"/>
    </row>
    <row r="37" spans="1:8">
      <c r="A37" s="96" t="s">
        <v>91</v>
      </c>
      <c r="B37" s="97"/>
      <c r="C37" s="100" t="s">
        <v>155</v>
      </c>
      <c r="D37" s="17">
        <v>390.38405999999998</v>
      </c>
      <c r="E37" s="13">
        <v>1</v>
      </c>
      <c r="F37" s="13" t="s">
        <v>156</v>
      </c>
      <c r="G37" s="17">
        <v>390.38405999999998</v>
      </c>
      <c r="H37" s="16"/>
    </row>
    <row r="38" spans="1:8">
      <c r="A38" s="102">
        <v>1</v>
      </c>
      <c r="B38" s="15" t="s">
        <v>151</v>
      </c>
      <c r="C38" s="100"/>
      <c r="D38" s="17">
        <v>0</v>
      </c>
      <c r="E38" s="13"/>
      <c r="F38" s="13"/>
      <c r="G38" s="13"/>
      <c r="H38" s="101" t="s">
        <v>42</v>
      </c>
    </row>
    <row r="39" spans="1:8">
      <c r="A39" s="100"/>
      <c r="B39" s="15" t="s">
        <v>152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153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154</v>
      </c>
      <c r="C41" s="100"/>
      <c r="D41" s="17">
        <v>390.38405999999998</v>
      </c>
      <c r="E41" s="13"/>
      <c r="F41" s="13"/>
      <c r="G41" s="13"/>
      <c r="H41" s="101"/>
    </row>
    <row r="42" spans="1:8">
      <c r="A42" s="100" t="s">
        <v>161</v>
      </c>
      <c r="B42" s="15" t="s">
        <v>151</v>
      </c>
      <c r="C42" s="10"/>
      <c r="D42" s="12">
        <v>0</v>
      </c>
      <c r="E42" s="13"/>
      <c r="F42" s="13"/>
      <c r="G42" s="13"/>
      <c r="H42" s="16"/>
    </row>
    <row r="43" spans="1:8">
      <c r="A43" s="100"/>
      <c r="B43" s="15" t="s">
        <v>152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153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154</v>
      </c>
      <c r="C45" s="10"/>
      <c r="D45" s="12">
        <v>661.94406000000004</v>
      </c>
      <c r="E45" s="13"/>
      <c r="F45" s="13"/>
      <c r="G45" s="13"/>
      <c r="H45" s="16"/>
    </row>
    <row r="46" spans="1:8">
      <c r="A46" s="96" t="s">
        <v>91</v>
      </c>
      <c r="B46" s="97"/>
      <c r="C46" s="100" t="s">
        <v>159</v>
      </c>
      <c r="D46" s="17">
        <v>271.56</v>
      </c>
      <c r="E46" s="13">
        <v>26</v>
      </c>
      <c r="F46" s="13" t="s">
        <v>156</v>
      </c>
      <c r="G46" s="17">
        <v>10.444615384615</v>
      </c>
      <c r="H46" s="16"/>
    </row>
    <row r="47" spans="1:8">
      <c r="A47" s="102">
        <v>1</v>
      </c>
      <c r="B47" s="15" t="s">
        <v>151</v>
      </c>
      <c r="C47" s="100"/>
      <c r="D47" s="17">
        <v>0</v>
      </c>
      <c r="E47" s="13"/>
      <c r="F47" s="13"/>
      <c r="G47" s="13"/>
      <c r="H47" s="101" t="s">
        <v>48</v>
      </c>
    </row>
    <row r="48" spans="1:8">
      <c r="A48" s="100"/>
      <c r="B48" s="15" t="s">
        <v>152</v>
      </c>
      <c r="C48" s="100"/>
      <c r="D48" s="17">
        <v>0</v>
      </c>
      <c r="E48" s="13"/>
      <c r="F48" s="13"/>
      <c r="G48" s="13"/>
      <c r="H48" s="101"/>
    </row>
    <row r="49" spans="1:8">
      <c r="A49" s="100"/>
      <c r="B49" s="15" t="s">
        <v>153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154</v>
      </c>
      <c r="C50" s="100"/>
      <c r="D50" s="17">
        <v>271.56</v>
      </c>
      <c r="E50" s="13"/>
      <c r="F50" s="13"/>
      <c r="G50" s="13"/>
      <c r="H50" s="101"/>
    </row>
    <row r="51" spans="1:8" ht="24.6">
      <c r="A51" s="98" t="s">
        <v>122</v>
      </c>
      <c r="B51" s="95"/>
      <c r="C51" s="10"/>
      <c r="D51" s="12">
        <v>113.40225281908999</v>
      </c>
      <c r="E51" s="13"/>
      <c r="F51" s="13"/>
      <c r="G51" s="13"/>
      <c r="H51" s="16"/>
    </row>
    <row r="52" spans="1:8">
      <c r="A52" s="100" t="s">
        <v>162</v>
      </c>
      <c r="B52" s="15" t="s">
        <v>151</v>
      </c>
      <c r="C52" s="10"/>
      <c r="D52" s="12">
        <v>0.22886311190364</v>
      </c>
      <c r="E52" s="13"/>
      <c r="F52" s="13"/>
      <c r="G52" s="13"/>
      <c r="H52" s="16"/>
    </row>
    <row r="53" spans="1:8">
      <c r="A53" s="100"/>
      <c r="B53" s="15" t="s">
        <v>152</v>
      </c>
      <c r="C53" s="10"/>
      <c r="D53" s="12">
        <v>113.17338970719</v>
      </c>
      <c r="E53" s="13"/>
      <c r="F53" s="13"/>
      <c r="G53" s="13"/>
      <c r="H53" s="16"/>
    </row>
    <row r="54" spans="1:8">
      <c r="A54" s="100"/>
      <c r="B54" s="15" t="s">
        <v>153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154</v>
      </c>
      <c r="C55" s="10"/>
      <c r="D55" s="12">
        <v>0</v>
      </c>
      <c r="E55" s="13"/>
      <c r="F55" s="13"/>
      <c r="G55" s="13"/>
      <c r="H55" s="16"/>
    </row>
    <row r="56" spans="1:8">
      <c r="A56" s="96" t="s">
        <v>44</v>
      </c>
      <c r="B56" s="97"/>
      <c r="C56" s="100" t="s">
        <v>163</v>
      </c>
      <c r="D56" s="17">
        <v>113.40225281908999</v>
      </c>
      <c r="E56" s="13">
        <v>1</v>
      </c>
      <c r="F56" s="13" t="s">
        <v>156</v>
      </c>
      <c r="G56" s="17">
        <v>113.40225281908999</v>
      </c>
      <c r="H56" s="16"/>
    </row>
    <row r="57" spans="1:8">
      <c r="A57" s="102">
        <v>1</v>
      </c>
      <c r="B57" s="15" t="s">
        <v>151</v>
      </c>
      <c r="C57" s="100"/>
      <c r="D57" s="17">
        <v>0.22886311190364</v>
      </c>
      <c r="E57" s="13"/>
      <c r="F57" s="13"/>
      <c r="G57" s="13"/>
      <c r="H57" s="101" t="s">
        <v>164</v>
      </c>
    </row>
    <row r="58" spans="1:8">
      <c r="A58" s="100"/>
      <c r="B58" s="15" t="s">
        <v>152</v>
      </c>
      <c r="C58" s="100"/>
      <c r="D58" s="17">
        <v>113.17338970719</v>
      </c>
      <c r="E58" s="13"/>
      <c r="F58" s="13"/>
      <c r="G58" s="13"/>
      <c r="H58" s="101"/>
    </row>
    <row r="59" spans="1:8">
      <c r="A59" s="100"/>
      <c r="B59" s="15" t="s">
        <v>153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154</v>
      </c>
      <c r="C60" s="100"/>
      <c r="D60" s="17">
        <v>0</v>
      </c>
      <c r="E60" s="13"/>
      <c r="F60" s="13"/>
      <c r="G60" s="13"/>
      <c r="H60" s="101"/>
    </row>
    <row r="61" spans="1:8" ht="24.6">
      <c r="A61" s="98" t="s">
        <v>124</v>
      </c>
      <c r="B61" s="95"/>
      <c r="C61" s="10"/>
      <c r="D61" s="12">
        <v>1.3464586126717</v>
      </c>
      <c r="E61" s="13"/>
      <c r="F61" s="13"/>
      <c r="G61" s="13"/>
      <c r="H61" s="16"/>
    </row>
    <row r="62" spans="1:8">
      <c r="A62" s="100" t="s">
        <v>165</v>
      </c>
      <c r="B62" s="15" t="s">
        <v>151</v>
      </c>
      <c r="C62" s="10"/>
      <c r="D62" s="12">
        <v>0</v>
      </c>
      <c r="E62" s="13"/>
      <c r="F62" s="13"/>
      <c r="G62" s="13"/>
      <c r="H62" s="16"/>
    </row>
    <row r="63" spans="1:8">
      <c r="A63" s="100"/>
      <c r="B63" s="15" t="s">
        <v>152</v>
      </c>
      <c r="C63" s="10"/>
      <c r="D63" s="12">
        <v>0</v>
      </c>
      <c r="E63" s="13"/>
      <c r="F63" s="13"/>
      <c r="G63" s="13"/>
      <c r="H63" s="16"/>
    </row>
    <row r="64" spans="1:8">
      <c r="A64" s="100"/>
      <c r="B64" s="15" t="s">
        <v>153</v>
      </c>
      <c r="C64" s="10"/>
      <c r="D64" s="12">
        <v>0</v>
      </c>
      <c r="E64" s="13"/>
      <c r="F64" s="13"/>
      <c r="G64" s="13"/>
      <c r="H64" s="16"/>
    </row>
    <row r="65" spans="1:8">
      <c r="A65" s="100"/>
      <c r="B65" s="15" t="s">
        <v>154</v>
      </c>
      <c r="C65" s="10"/>
      <c r="D65" s="12">
        <v>1.3464586126717</v>
      </c>
      <c r="E65" s="13"/>
      <c r="F65" s="13"/>
      <c r="G65" s="13"/>
      <c r="H65" s="16"/>
    </row>
    <row r="66" spans="1:8">
      <c r="A66" s="96" t="s">
        <v>125</v>
      </c>
      <c r="B66" s="97"/>
      <c r="C66" s="100" t="s">
        <v>163</v>
      </c>
      <c r="D66" s="17">
        <v>1.3464586126717</v>
      </c>
      <c r="E66" s="13">
        <v>1</v>
      </c>
      <c r="F66" s="13" t="s">
        <v>156</v>
      </c>
      <c r="G66" s="17">
        <v>1.3464586126717</v>
      </c>
      <c r="H66" s="16"/>
    </row>
    <row r="67" spans="1:8">
      <c r="A67" s="102">
        <v>1</v>
      </c>
      <c r="B67" s="15" t="s">
        <v>151</v>
      </c>
      <c r="C67" s="100"/>
      <c r="D67" s="17">
        <v>0</v>
      </c>
      <c r="E67" s="13"/>
      <c r="F67" s="13"/>
      <c r="G67" s="13"/>
      <c r="H67" s="101" t="s">
        <v>164</v>
      </c>
    </row>
    <row r="68" spans="1:8">
      <c r="A68" s="100"/>
      <c r="B68" s="15" t="s">
        <v>152</v>
      </c>
      <c r="C68" s="100"/>
      <c r="D68" s="17">
        <v>0</v>
      </c>
      <c r="E68" s="13"/>
      <c r="F68" s="13"/>
      <c r="G68" s="13"/>
      <c r="H68" s="101"/>
    </row>
    <row r="69" spans="1:8">
      <c r="A69" s="100"/>
      <c r="B69" s="15" t="s">
        <v>153</v>
      </c>
      <c r="C69" s="100"/>
      <c r="D69" s="17">
        <v>0</v>
      </c>
      <c r="E69" s="13"/>
      <c r="F69" s="13"/>
      <c r="G69" s="13"/>
      <c r="H69" s="101"/>
    </row>
    <row r="70" spans="1:8">
      <c r="A70" s="100"/>
      <c r="B70" s="15" t="s">
        <v>154</v>
      </c>
      <c r="C70" s="100"/>
      <c r="D70" s="17">
        <v>1.3464586126717</v>
      </c>
      <c r="E70" s="13"/>
      <c r="F70" s="13"/>
      <c r="G70" s="13"/>
      <c r="H70" s="101"/>
    </row>
    <row r="71" spans="1:8" ht="24.6">
      <c r="A71" s="98" t="s">
        <v>127</v>
      </c>
      <c r="B71" s="95"/>
      <c r="C71" s="10"/>
      <c r="D71" s="12">
        <v>517.78499705622005</v>
      </c>
      <c r="E71" s="13"/>
      <c r="F71" s="13"/>
      <c r="G71" s="13"/>
      <c r="H71" s="16"/>
    </row>
    <row r="72" spans="1:8">
      <c r="A72" s="100" t="s">
        <v>166</v>
      </c>
      <c r="B72" s="15" t="s">
        <v>151</v>
      </c>
      <c r="C72" s="10"/>
      <c r="D72" s="12">
        <v>0</v>
      </c>
      <c r="E72" s="13"/>
      <c r="F72" s="13"/>
      <c r="G72" s="13"/>
      <c r="H72" s="16"/>
    </row>
    <row r="73" spans="1:8">
      <c r="A73" s="100"/>
      <c r="B73" s="15" t="s">
        <v>152</v>
      </c>
      <c r="C73" s="10"/>
      <c r="D73" s="12">
        <v>0</v>
      </c>
      <c r="E73" s="13"/>
      <c r="F73" s="13"/>
      <c r="G73" s="13"/>
      <c r="H73" s="16"/>
    </row>
    <row r="74" spans="1:8">
      <c r="A74" s="100"/>
      <c r="B74" s="15" t="s">
        <v>153</v>
      </c>
      <c r="C74" s="10"/>
      <c r="D74" s="12">
        <v>0</v>
      </c>
      <c r="E74" s="13"/>
      <c r="F74" s="13"/>
      <c r="G74" s="13"/>
      <c r="H74" s="16"/>
    </row>
    <row r="75" spans="1:8">
      <c r="A75" s="100"/>
      <c r="B75" s="15" t="s">
        <v>154</v>
      </c>
      <c r="C75" s="10"/>
      <c r="D75" s="12">
        <v>23.952697117667</v>
      </c>
      <c r="E75" s="13"/>
      <c r="F75" s="13"/>
      <c r="G75" s="13"/>
      <c r="H75" s="16"/>
    </row>
    <row r="76" spans="1:8">
      <c r="A76" s="96" t="s">
        <v>127</v>
      </c>
      <c r="B76" s="97"/>
      <c r="C76" s="100" t="s">
        <v>163</v>
      </c>
      <c r="D76" s="17">
        <v>23.952697117667</v>
      </c>
      <c r="E76" s="13">
        <v>1</v>
      </c>
      <c r="F76" s="13" t="s">
        <v>156</v>
      </c>
      <c r="G76" s="17">
        <v>23.952697117667</v>
      </c>
      <c r="H76" s="16"/>
    </row>
    <row r="77" spans="1:8">
      <c r="A77" s="102">
        <v>1</v>
      </c>
      <c r="B77" s="15" t="s">
        <v>151</v>
      </c>
      <c r="C77" s="100"/>
      <c r="D77" s="17">
        <v>0</v>
      </c>
      <c r="E77" s="13"/>
      <c r="F77" s="13"/>
      <c r="G77" s="13"/>
      <c r="H77" s="101" t="s">
        <v>164</v>
      </c>
    </row>
    <row r="78" spans="1:8">
      <c r="A78" s="100"/>
      <c r="B78" s="15" t="s">
        <v>152</v>
      </c>
      <c r="C78" s="100"/>
      <c r="D78" s="17">
        <v>0</v>
      </c>
      <c r="E78" s="13"/>
      <c r="F78" s="13"/>
      <c r="G78" s="13"/>
      <c r="H78" s="101"/>
    </row>
    <row r="79" spans="1:8">
      <c r="A79" s="100"/>
      <c r="B79" s="15" t="s">
        <v>153</v>
      </c>
      <c r="C79" s="100"/>
      <c r="D79" s="17">
        <v>0</v>
      </c>
      <c r="E79" s="13"/>
      <c r="F79" s="13"/>
      <c r="G79" s="13"/>
      <c r="H79" s="101"/>
    </row>
    <row r="80" spans="1:8">
      <c r="A80" s="100"/>
      <c r="B80" s="15" t="s">
        <v>154</v>
      </c>
      <c r="C80" s="100"/>
      <c r="D80" s="17">
        <v>23.952697117667</v>
      </c>
      <c r="E80" s="13"/>
      <c r="F80" s="13"/>
      <c r="G80" s="13"/>
      <c r="H80" s="101"/>
    </row>
    <row r="81" spans="1:8">
      <c r="A81" s="100" t="s">
        <v>167</v>
      </c>
      <c r="B81" s="15" t="s">
        <v>151</v>
      </c>
      <c r="C81" s="10"/>
      <c r="D81" s="12">
        <v>0</v>
      </c>
      <c r="E81" s="13"/>
      <c r="F81" s="13"/>
      <c r="G81" s="13"/>
      <c r="H81" s="16"/>
    </row>
    <row r="82" spans="1:8">
      <c r="A82" s="100"/>
      <c r="B82" s="15" t="s">
        <v>152</v>
      </c>
      <c r="C82" s="10"/>
      <c r="D82" s="12">
        <v>0</v>
      </c>
      <c r="E82" s="13"/>
      <c r="F82" s="13"/>
      <c r="G82" s="13"/>
      <c r="H82" s="16"/>
    </row>
    <row r="83" spans="1:8">
      <c r="A83" s="100"/>
      <c r="B83" s="15" t="s">
        <v>153</v>
      </c>
      <c r="C83" s="10"/>
      <c r="D83" s="12">
        <v>0</v>
      </c>
      <c r="E83" s="13"/>
      <c r="F83" s="13"/>
      <c r="G83" s="13"/>
      <c r="H83" s="16"/>
    </row>
    <row r="84" spans="1:8">
      <c r="A84" s="100"/>
      <c r="B84" s="15" t="s">
        <v>154</v>
      </c>
      <c r="C84" s="10"/>
      <c r="D84" s="12">
        <v>517.78499705622005</v>
      </c>
      <c r="E84" s="13"/>
      <c r="F84" s="13"/>
      <c r="G84" s="13"/>
      <c r="H84" s="16"/>
    </row>
    <row r="85" spans="1:8">
      <c r="A85" s="96" t="s">
        <v>127</v>
      </c>
      <c r="B85" s="97"/>
      <c r="C85" s="100" t="s">
        <v>46</v>
      </c>
      <c r="D85" s="17">
        <v>493.83229993855002</v>
      </c>
      <c r="E85" s="13">
        <v>1.96</v>
      </c>
      <c r="F85" s="13" t="s">
        <v>168</v>
      </c>
      <c r="G85" s="17">
        <v>251.95525507068999</v>
      </c>
      <c r="H85" s="16"/>
    </row>
    <row r="86" spans="1:8">
      <c r="A86" s="102">
        <v>1</v>
      </c>
      <c r="B86" s="15" t="s">
        <v>151</v>
      </c>
      <c r="C86" s="100"/>
      <c r="D86" s="17">
        <v>0</v>
      </c>
      <c r="E86" s="13"/>
      <c r="F86" s="13"/>
      <c r="G86" s="13"/>
      <c r="H86" s="101" t="s">
        <v>169</v>
      </c>
    </row>
    <row r="87" spans="1:8">
      <c r="A87" s="100"/>
      <c r="B87" s="15" t="s">
        <v>152</v>
      </c>
      <c r="C87" s="100"/>
      <c r="D87" s="17">
        <v>0</v>
      </c>
      <c r="E87" s="13"/>
      <c r="F87" s="13"/>
      <c r="G87" s="13"/>
      <c r="H87" s="101"/>
    </row>
    <row r="88" spans="1:8">
      <c r="A88" s="100"/>
      <c r="B88" s="15" t="s">
        <v>153</v>
      </c>
      <c r="C88" s="100"/>
      <c r="D88" s="17">
        <v>0</v>
      </c>
      <c r="E88" s="13"/>
      <c r="F88" s="13"/>
      <c r="G88" s="13"/>
      <c r="H88" s="101"/>
    </row>
    <row r="89" spans="1:8">
      <c r="A89" s="100"/>
      <c r="B89" s="15" t="s">
        <v>154</v>
      </c>
      <c r="C89" s="100"/>
      <c r="D89" s="17">
        <v>493.83229993855002</v>
      </c>
      <c r="E89" s="13"/>
      <c r="F89" s="13"/>
      <c r="G89" s="13"/>
      <c r="H89" s="101"/>
    </row>
    <row r="90" spans="1:8" ht="24.6">
      <c r="A90" s="98" t="s">
        <v>129</v>
      </c>
      <c r="B90" s="95"/>
      <c r="C90" s="10"/>
      <c r="D90" s="12">
        <v>7086.0039272552003</v>
      </c>
      <c r="E90" s="13"/>
      <c r="F90" s="13"/>
      <c r="G90" s="13"/>
      <c r="H90" s="16"/>
    </row>
    <row r="91" spans="1:8">
      <c r="A91" s="100" t="s">
        <v>170</v>
      </c>
      <c r="B91" s="15" t="s">
        <v>151</v>
      </c>
      <c r="C91" s="10"/>
      <c r="D91" s="12">
        <v>6902.5653537118997</v>
      </c>
      <c r="E91" s="13"/>
      <c r="F91" s="13"/>
      <c r="G91" s="13"/>
      <c r="H91" s="16"/>
    </row>
    <row r="92" spans="1:8">
      <c r="A92" s="100"/>
      <c r="B92" s="15" t="s">
        <v>152</v>
      </c>
      <c r="C92" s="10"/>
      <c r="D92" s="12">
        <v>105.01762425981001</v>
      </c>
      <c r="E92" s="13"/>
      <c r="F92" s="13"/>
      <c r="G92" s="13"/>
      <c r="H92" s="16"/>
    </row>
    <row r="93" spans="1:8">
      <c r="A93" s="100"/>
      <c r="B93" s="15" t="s">
        <v>153</v>
      </c>
      <c r="C93" s="10"/>
      <c r="D93" s="12">
        <v>0</v>
      </c>
      <c r="E93" s="13"/>
      <c r="F93" s="13"/>
      <c r="G93" s="13"/>
      <c r="H93" s="16"/>
    </row>
    <row r="94" spans="1:8">
      <c r="A94" s="100"/>
      <c r="B94" s="15" t="s">
        <v>154</v>
      </c>
      <c r="C94" s="10"/>
      <c r="D94" s="12">
        <v>0</v>
      </c>
      <c r="E94" s="13"/>
      <c r="F94" s="13"/>
      <c r="G94" s="13"/>
      <c r="H94" s="16"/>
    </row>
    <row r="95" spans="1:8">
      <c r="A95" s="96" t="s">
        <v>46</v>
      </c>
      <c r="B95" s="97"/>
      <c r="C95" s="100" t="s">
        <v>46</v>
      </c>
      <c r="D95" s="17">
        <v>7007.5829779716996</v>
      </c>
      <c r="E95" s="13">
        <v>1.96</v>
      </c>
      <c r="F95" s="13" t="s">
        <v>168</v>
      </c>
      <c r="G95" s="17">
        <v>3575.2974377406999</v>
      </c>
      <c r="H95" s="16"/>
    </row>
    <row r="96" spans="1:8">
      <c r="A96" s="102">
        <v>1</v>
      </c>
      <c r="B96" s="15" t="s">
        <v>151</v>
      </c>
      <c r="C96" s="100"/>
      <c r="D96" s="17">
        <v>6902.5653537118997</v>
      </c>
      <c r="E96" s="13"/>
      <c r="F96" s="13"/>
      <c r="G96" s="13"/>
      <c r="H96" s="101" t="s">
        <v>169</v>
      </c>
    </row>
    <row r="97" spans="1:8">
      <c r="A97" s="100"/>
      <c r="B97" s="15" t="s">
        <v>152</v>
      </c>
      <c r="C97" s="100"/>
      <c r="D97" s="17">
        <v>105.01762425981001</v>
      </c>
      <c r="E97" s="13"/>
      <c r="F97" s="13"/>
      <c r="G97" s="13"/>
      <c r="H97" s="101"/>
    </row>
    <row r="98" spans="1:8">
      <c r="A98" s="100"/>
      <c r="B98" s="15" t="s">
        <v>153</v>
      </c>
      <c r="C98" s="100"/>
      <c r="D98" s="17">
        <v>0</v>
      </c>
      <c r="E98" s="13"/>
      <c r="F98" s="13"/>
      <c r="G98" s="13"/>
      <c r="H98" s="101"/>
    </row>
    <row r="99" spans="1:8">
      <c r="A99" s="100"/>
      <c r="B99" s="15" t="s">
        <v>154</v>
      </c>
      <c r="C99" s="100"/>
      <c r="D99" s="17">
        <v>0</v>
      </c>
      <c r="E99" s="13"/>
      <c r="F99" s="13"/>
      <c r="G99" s="13"/>
      <c r="H99" s="101"/>
    </row>
    <row r="100" spans="1:8">
      <c r="A100" s="100" t="s">
        <v>171</v>
      </c>
      <c r="B100" s="15" t="s">
        <v>151</v>
      </c>
      <c r="C100" s="10"/>
      <c r="D100" s="12">
        <v>6902.5653537118997</v>
      </c>
      <c r="E100" s="13"/>
      <c r="F100" s="13"/>
      <c r="G100" s="13"/>
      <c r="H100" s="16"/>
    </row>
    <row r="101" spans="1:8">
      <c r="A101" s="100"/>
      <c r="B101" s="15" t="s">
        <v>152</v>
      </c>
      <c r="C101" s="10"/>
      <c r="D101" s="12">
        <v>105.01762425981001</v>
      </c>
      <c r="E101" s="13"/>
      <c r="F101" s="13"/>
      <c r="G101" s="13"/>
      <c r="H101" s="16"/>
    </row>
    <row r="102" spans="1:8">
      <c r="A102" s="100"/>
      <c r="B102" s="15" t="s">
        <v>153</v>
      </c>
      <c r="C102" s="10"/>
      <c r="D102" s="12">
        <v>0</v>
      </c>
      <c r="E102" s="13"/>
      <c r="F102" s="13"/>
      <c r="G102" s="13"/>
      <c r="H102" s="16"/>
    </row>
    <row r="103" spans="1:8">
      <c r="A103" s="100"/>
      <c r="B103" s="15" t="s">
        <v>154</v>
      </c>
      <c r="C103" s="10"/>
      <c r="D103" s="12">
        <v>78.420949283442994</v>
      </c>
      <c r="E103" s="13"/>
      <c r="F103" s="13"/>
      <c r="G103" s="13"/>
      <c r="H103" s="16"/>
    </row>
    <row r="104" spans="1:8">
      <c r="A104" s="96" t="s">
        <v>133</v>
      </c>
      <c r="B104" s="97"/>
      <c r="C104" s="100" t="s">
        <v>46</v>
      </c>
      <c r="D104" s="17">
        <v>78.420949283442994</v>
      </c>
      <c r="E104" s="13">
        <v>1.96</v>
      </c>
      <c r="F104" s="13" t="s">
        <v>168</v>
      </c>
      <c r="G104" s="17">
        <v>40.01068840992</v>
      </c>
      <c r="H104" s="16"/>
    </row>
    <row r="105" spans="1:8">
      <c r="A105" s="102">
        <v>1</v>
      </c>
      <c r="B105" s="15" t="s">
        <v>151</v>
      </c>
      <c r="C105" s="100"/>
      <c r="D105" s="17">
        <v>0</v>
      </c>
      <c r="E105" s="13"/>
      <c r="F105" s="13"/>
      <c r="G105" s="13"/>
      <c r="H105" s="101" t="s">
        <v>169</v>
      </c>
    </row>
    <row r="106" spans="1:8">
      <c r="A106" s="100"/>
      <c r="B106" s="15" t="s">
        <v>152</v>
      </c>
      <c r="C106" s="100"/>
      <c r="D106" s="17">
        <v>0</v>
      </c>
      <c r="E106" s="13"/>
      <c r="F106" s="13"/>
      <c r="G106" s="13"/>
      <c r="H106" s="101"/>
    </row>
    <row r="107" spans="1:8">
      <c r="A107" s="100"/>
      <c r="B107" s="15" t="s">
        <v>153</v>
      </c>
      <c r="C107" s="100"/>
      <c r="D107" s="17">
        <v>0</v>
      </c>
      <c r="E107" s="13"/>
      <c r="F107" s="13"/>
      <c r="G107" s="13"/>
      <c r="H107" s="101"/>
    </row>
    <row r="108" spans="1:8">
      <c r="A108" s="100"/>
      <c r="B108" s="15" t="s">
        <v>154</v>
      </c>
      <c r="C108" s="100"/>
      <c r="D108" s="17">
        <v>78.420949283442994</v>
      </c>
      <c r="E108" s="13"/>
      <c r="F108" s="13"/>
      <c r="G108" s="13"/>
      <c r="H108" s="101"/>
    </row>
    <row r="109" spans="1:8" ht="24.6">
      <c r="A109" s="98" t="s">
        <v>136</v>
      </c>
      <c r="B109" s="95"/>
      <c r="C109" s="10"/>
      <c r="D109" s="12">
        <v>2365.0946843885999</v>
      </c>
      <c r="E109" s="13"/>
      <c r="F109" s="13"/>
      <c r="G109" s="13"/>
      <c r="H109" s="16"/>
    </row>
    <row r="110" spans="1:8">
      <c r="A110" s="100" t="s">
        <v>172</v>
      </c>
      <c r="B110" s="15" t="s">
        <v>151</v>
      </c>
      <c r="C110" s="10"/>
      <c r="D110" s="12">
        <v>2014.0558226244</v>
      </c>
      <c r="E110" s="13"/>
      <c r="F110" s="13"/>
      <c r="G110" s="13"/>
      <c r="H110" s="16"/>
    </row>
    <row r="111" spans="1:8">
      <c r="A111" s="100"/>
      <c r="B111" s="15" t="s">
        <v>152</v>
      </c>
      <c r="C111" s="10"/>
      <c r="D111" s="12">
        <v>351.03886176421997</v>
      </c>
      <c r="E111" s="13"/>
      <c r="F111" s="13"/>
      <c r="G111" s="13"/>
      <c r="H111" s="16"/>
    </row>
    <row r="112" spans="1:8">
      <c r="A112" s="100"/>
      <c r="B112" s="15" t="s">
        <v>153</v>
      </c>
      <c r="C112" s="10"/>
      <c r="D112" s="12">
        <v>0</v>
      </c>
      <c r="E112" s="13"/>
      <c r="F112" s="13"/>
      <c r="G112" s="13"/>
      <c r="H112" s="16"/>
    </row>
    <row r="113" spans="1:8">
      <c r="A113" s="100"/>
      <c r="B113" s="15" t="s">
        <v>154</v>
      </c>
      <c r="C113" s="10"/>
      <c r="D113" s="12">
        <v>0</v>
      </c>
      <c r="E113" s="13"/>
      <c r="F113" s="13"/>
      <c r="G113" s="13"/>
      <c r="H113" s="16"/>
    </row>
    <row r="114" spans="1:8">
      <c r="A114" s="96" t="s">
        <v>138</v>
      </c>
      <c r="B114" s="97"/>
      <c r="C114" s="100" t="s">
        <v>159</v>
      </c>
      <c r="D114" s="17">
        <v>2365.0946843885999</v>
      </c>
      <c r="E114" s="13">
        <v>26</v>
      </c>
      <c r="F114" s="13" t="s">
        <v>156</v>
      </c>
      <c r="G114" s="17">
        <v>90.965180168792998</v>
      </c>
      <c r="H114" s="16"/>
    </row>
    <row r="115" spans="1:8">
      <c r="A115" s="102">
        <v>1</v>
      </c>
      <c r="B115" s="15" t="s">
        <v>151</v>
      </c>
      <c r="C115" s="100"/>
      <c r="D115" s="17">
        <v>2014.0558226244</v>
      </c>
      <c r="E115" s="13"/>
      <c r="F115" s="13"/>
      <c r="G115" s="13"/>
      <c r="H115" s="101" t="s">
        <v>48</v>
      </c>
    </row>
    <row r="116" spans="1:8">
      <c r="A116" s="100"/>
      <c r="B116" s="15" t="s">
        <v>152</v>
      </c>
      <c r="C116" s="100"/>
      <c r="D116" s="17">
        <v>351.03886176421997</v>
      </c>
      <c r="E116" s="13"/>
      <c r="F116" s="13"/>
      <c r="G116" s="13"/>
      <c r="H116" s="101"/>
    </row>
    <row r="117" spans="1:8">
      <c r="A117" s="100"/>
      <c r="B117" s="15" t="s">
        <v>153</v>
      </c>
      <c r="C117" s="100"/>
      <c r="D117" s="17">
        <v>0</v>
      </c>
      <c r="E117" s="13"/>
      <c r="F117" s="13"/>
      <c r="G117" s="13"/>
      <c r="H117" s="101"/>
    </row>
    <row r="118" spans="1:8">
      <c r="A118" s="100"/>
      <c r="B118" s="15" t="s">
        <v>154</v>
      </c>
      <c r="C118" s="100"/>
      <c r="D118" s="17">
        <v>0</v>
      </c>
      <c r="E118" s="13"/>
      <c r="F118" s="13"/>
      <c r="G118" s="13"/>
      <c r="H118" s="101"/>
    </row>
    <row r="119" spans="1:8">
      <c r="A119" s="18"/>
      <c r="C119" s="18"/>
      <c r="D119" s="7"/>
      <c r="E119" s="7"/>
      <c r="F119" s="7"/>
      <c r="G119" s="7"/>
      <c r="H119" s="19"/>
    </row>
    <row r="121" spans="1:8">
      <c r="A121" s="99" t="s">
        <v>173</v>
      </c>
      <c r="B121" s="99"/>
      <c r="C121" s="99"/>
      <c r="D121" s="99"/>
      <c r="E121" s="99"/>
      <c r="F121" s="99"/>
      <c r="G121" s="99"/>
      <c r="H121" s="99"/>
    </row>
    <row r="122" spans="1:8">
      <c r="A122" s="99" t="s">
        <v>174</v>
      </c>
      <c r="B122" s="99"/>
      <c r="C122" s="99"/>
      <c r="D122" s="99"/>
      <c r="E122" s="99"/>
      <c r="F122" s="99"/>
      <c r="G122" s="99"/>
      <c r="H122" s="99"/>
    </row>
  </sheetData>
  <mergeCells count="70">
    <mergeCell ref="H105:H108"/>
    <mergeCell ref="H115:H118"/>
    <mergeCell ref="H57:H60"/>
    <mergeCell ref="H67:H70"/>
    <mergeCell ref="H77:H80"/>
    <mergeCell ref="H86:H89"/>
    <mergeCell ref="H96:H99"/>
    <mergeCell ref="H9:H12"/>
    <mergeCell ref="H19:H22"/>
    <mergeCell ref="H28:H31"/>
    <mergeCell ref="H38:H41"/>
    <mergeCell ref="H47:H50"/>
    <mergeCell ref="A115:A118"/>
    <mergeCell ref="C8:C12"/>
    <mergeCell ref="C18:C22"/>
    <mergeCell ref="C27:C31"/>
    <mergeCell ref="C37:C41"/>
    <mergeCell ref="C46:C50"/>
    <mergeCell ref="C56:C60"/>
    <mergeCell ref="C66:C70"/>
    <mergeCell ref="C76:C80"/>
    <mergeCell ref="C85:C89"/>
    <mergeCell ref="C95:C99"/>
    <mergeCell ref="C104:C108"/>
    <mergeCell ref="C114:C118"/>
    <mergeCell ref="A86:A89"/>
    <mergeCell ref="A91:A94"/>
    <mergeCell ref="A96:A99"/>
    <mergeCell ref="A100:A103"/>
    <mergeCell ref="A105:A108"/>
    <mergeCell ref="A121:H121"/>
    <mergeCell ref="A122:H122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90:B90"/>
    <mergeCell ref="A95:B95"/>
    <mergeCell ref="A104:B104"/>
    <mergeCell ref="A109:B109"/>
    <mergeCell ref="A114:B114"/>
    <mergeCell ref="A110:A113"/>
    <mergeCell ref="A61:B61"/>
    <mergeCell ref="A66:B66"/>
    <mergeCell ref="A71:B71"/>
    <mergeCell ref="A76:B76"/>
    <mergeCell ref="A85:B85"/>
    <mergeCell ref="A72:A75"/>
    <mergeCell ref="A77:A80"/>
    <mergeCell ref="A81:A84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21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175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176</v>
      </c>
      <c r="B3" s="2" t="s">
        <v>177</v>
      </c>
      <c r="C3" s="2" t="s">
        <v>178</v>
      </c>
      <c r="D3" s="2" t="s">
        <v>179</v>
      </c>
      <c r="E3" s="2" t="s">
        <v>180</v>
      </c>
      <c r="F3" s="2" t="s">
        <v>181</v>
      </c>
      <c r="G3" s="2" t="s">
        <v>182</v>
      </c>
      <c r="H3" s="2" t="s">
        <v>183</v>
      </c>
    </row>
    <row r="4" spans="1:8" ht="39" customHeight="1">
      <c r="A4" s="3" t="s">
        <v>184</v>
      </c>
      <c r="B4" s="4" t="s">
        <v>156</v>
      </c>
      <c r="C4" s="5">
        <v>1</v>
      </c>
      <c r="D4" s="5">
        <v>3821.7702800983002</v>
      </c>
      <c r="E4" s="4" t="s">
        <v>185</v>
      </c>
      <c r="F4" s="3" t="s">
        <v>184</v>
      </c>
      <c r="G4" s="5">
        <v>3821.7702800983002</v>
      </c>
      <c r="H4" s="6" t="s">
        <v>204</v>
      </c>
    </row>
    <row r="5" spans="1:8" ht="39" hidden="1" customHeight="1">
      <c r="A5" s="3" t="s">
        <v>186</v>
      </c>
      <c r="B5" s="4" t="s">
        <v>156</v>
      </c>
      <c r="C5" s="5">
        <v>0.33333333333332998</v>
      </c>
      <c r="D5" s="5">
        <v>26.34516470849</v>
      </c>
      <c r="E5" s="4"/>
      <c r="F5" s="3" t="s">
        <v>186</v>
      </c>
      <c r="G5" s="5">
        <v>8.7817215694966997</v>
      </c>
      <c r="H5" s="6"/>
    </row>
    <row r="6" spans="1:8" ht="39" hidden="1" customHeight="1">
      <c r="A6" s="3" t="s">
        <v>187</v>
      </c>
      <c r="B6" s="4" t="s">
        <v>156</v>
      </c>
      <c r="C6" s="5">
        <v>2.2222222222222001</v>
      </c>
      <c r="D6" s="5">
        <v>19.225895489928</v>
      </c>
      <c r="E6" s="4"/>
      <c r="F6" s="3" t="s">
        <v>187</v>
      </c>
      <c r="G6" s="5">
        <v>42.724212199839997</v>
      </c>
      <c r="H6" s="6"/>
    </row>
    <row r="7" spans="1:8" ht="39" hidden="1" customHeight="1">
      <c r="A7" s="3" t="s">
        <v>188</v>
      </c>
      <c r="B7" s="4" t="s">
        <v>156</v>
      </c>
      <c r="C7" s="5">
        <v>0.55555555555556002</v>
      </c>
      <c r="D7" s="5">
        <v>41.453615319184003</v>
      </c>
      <c r="E7" s="4"/>
      <c r="F7" s="3" t="s">
        <v>188</v>
      </c>
      <c r="G7" s="5">
        <v>23.029786288436</v>
      </c>
      <c r="H7" s="6"/>
    </row>
    <row r="8" spans="1:8" ht="39" hidden="1" customHeight="1">
      <c r="A8" s="3" t="s">
        <v>189</v>
      </c>
      <c r="B8" s="4" t="s">
        <v>156</v>
      </c>
      <c r="C8" s="5">
        <v>0.11111111111110999</v>
      </c>
      <c r="D8" s="5">
        <v>42.550415643793997</v>
      </c>
      <c r="E8" s="4"/>
      <c r="F8" s="3" t="s">
        <v>189</v>
      </c>
      <c r="G8" s="5">
        <v>4.7278239604215999</v>
      </c>
      <c r="H8" s="6"/>
    </row>
    <row r="9" spans="1:8" ht="39" hidden="1" customHeight="1">
      <c r="A9" s="3" t="s">
        <v>190</v>
      </c>
      <c r="B9" s="4" t="s">
        <v>156</v>
      </c>
      <c r="C9" s="5">
        <v>2.7777777777777999</v>
      </c>
      <c r="D9" s="5">
        <v>4.0651665034173998</v>
      </c>
      <c r="E9" s="4"/>
      <c r="F9" s="3" t="s">
        <v>190</v>
      </c>
      <c r="G9" s="5">
        <v>11.292129176158999</v>
      </c>
      <c r="H9" s="6"/>
    </row>
    <row r="10" spans="1:8" ht="39" hidden="1" customHeight="1">
      <c r="A10" s="3" t="s">
        <v>191</v>
      </c>
      <c r="B10" s="4" t="s">
        <v>156</v>
      </c>
      <c r="C10" s="5">
        <v>0.11111111111110999</v>
      </c>
      <c r="D10" s="5">
        <v>124.10572748357001</v>
      </c>
      <c r="E10" s="4"/>
      <c r="F10" s="3" t="s">
        <v>191</v>
      </c>
      <c r="G10" s="5">
        <v>13.789525275952</v>
      </c>
      <c r="H10" s="6"/>
    </row>
    <row r="11" spans="1:8" ht="39" hidden="1" customHeight="1">
      <c r="A11" s="3" t="s">
        <v>192</v>
      </c>
      <c r="B11" s="4" t="s">
        <v>156</v>
      </c>
      <c r="C11" s="5">
        <v>0.66666666666666996</v>
      </c>
      <c r="D11" s="5">
        <v>1.4763413330312001</v>
      </c>
      <c r="E11" s="4"/>
      <c r="F11" s="3" t="s">
        <v>192</v>
      </c>
      <c r="G11" s="5">
        <v>0.98422755535413997</v>
      </c>
      <c r="H11" s="6"/>
    </row>
    <row r="12" spans="1:8" ht="39" hidden="1" customHeight="1">
      <c r="A12" s="3" t="s">
        <v>193</v>
      </c>
      <c r="B12" s="4" t="s">
        <v>156</v>
      </c>
      <c r="C12" s="5">
        <v>0.33333333333332998</v>
      </c>
      <c r="D12" s="5">
        <v>1.3508732310739</v>
      </c>
      <c r="E12" s="4"/>
      <c r="F12" s="3" t="s">
        <v>193</v>
      </c>
      <c r="G12" s="5">
        <v>0.45029107702463</v>
      </c>
      <c r="H12" s="6"/>
    </row>
    <row r="13" spans="1:8" ht="39" hidden="1" customHeight="1">
      <c r="A13" s="3" t="s">
        <v>194</v>
      </c>
      <c r="B13" s="4" t="s">
        <v>156</v>
      </c>
      <c r="C13" s="5">
        <v>7.9988339892143996</v>
      </c>
      <c r="D13" s="5">
        <v>25.632087662364999</v>
      </c>
      <c r="E13" s="4">
        <v>0.4</v>
      </c>
      <c r="F13" s="3" t="s">
        <v>194</v>
      </c>
      <c r="G13" s="5">
        <v>205.02681400825</v>
      </c>
      <c r="H13" s="6"/>
    </row>
    <row r="14" spans="1:8" ht="39" hidden="1" customHeight="1">
      <c r="A14" s="3" t="s">
        <v>195</v>
      </c>
      <c r="B14" s="4" t="s">
        <v>156</v>
      </c>
      <c r="C14" s="5">
        <v>72.560851187872998</v>
      </c>
      <c r="D14" s="5">
        <v>19.447555803385999</v>
      </c>
      <c r="E14" s="4">
        <v>0.4</v>
      </c>
      <c r="F14" s="3" t="s">
        <v>195</v>
      </c>
      <c r="G14" s="5">
        <v>1411.1312026174</v>
      </c>
      <c r="H14" s="6"/>
    </row>
    <row r="15" spans="1:8" ht="39" hidden="1" customHeight="1">
      <c r="A15" s="3" t="s">
        <v>196</v>
      </c>
      <c r="B15" s="4" t="s">
        <v>156</v>
      </c>
      <c r="C15" s="5">
        <v>6.5704707768546999</v>
      </c>
      <c r="D15" s="5">
        <v>80.053876886355994</v>
      </c>
      <c r="E15" s="4">
        <v>0.4</v>
      </c>
      <c r="F15" s="3" t="s">
        <v>196</v>
      </c>
      <c r="G15" s="5">
        <v>525.99165865572002</v>
      </c>
      <c r="H15" s="6"/>
    </row>
    <row r="16" spans="1:8" ht="39" customHeight="1">
      <c r="A16" s="3" t="s">
        <v>197</v>
      </c>
      <c r="B16" s="4" t="s">
        <v>168</v>
      </c>
      <c r="C16" s="5">
        <v>2.1633989214399998</v>
      </c>
      <c r="D16" s="5">
        <v>881.09974599531995</v>
      </c>
      <c r="E16" s="4">
        <v>0.4</v>
      </c>
      <c r="F16" s="3" t="s">
        <v>197</v>
      </c>
      <c r="G16" s="5">
        <v>1906.1702401673999</v>
      </c>
      <c r="H16" s="6" t="s">
        <v>203</v>
      </c>
    </row>
    <row r="17" spans="1:8" ht="39" hidden="1" customHeight="1">
      <c r="A17" s="3" t="s">
        <v>198</v>
      </c>
      <c r="B17" s="4" t="s">
        <v>156</v>
      </c>
      <c r="C17" s="5">
        <v>67.133070980906993</v>
      </c>
      <c r="D17" s="5">
        <v>19.225895489928</v>
      </c>
      <c r="E17" s="4">
        <v>0.4</v>
      </c>
      <c r="F17" s="4"/>
      <c r="G17" s="5">
        <v>1290.6934065968001</v>
      </c>
      <c r="H17" s="6"/>
    </row>
    <row r="18" spans="1:8" ht="39" hidden="1" customHeight="1">
      <c r="A18" s="3" t="s">
        <v>199</v>
      </c>
      <c r="B18" s="4" t="s">
        <v>156</v>
      </c>
      <c r="C18" s="5">
        <v>4</v>
      </c>
      <c r="D18" s="5">
        <v>19.644843234890999</v>
      </c>
      <c r="E18" s="4"/>
      <c r="F18" s="4"/>
      <c r="G18" s="5">
        <v>78.579372939563996</v>
      </c>
      <c r="H18" s="6"/>
    </row>
    <row r="19" spans="1:8" ht="39" hidden="1" customHeight="1">
      <c r="A19" s="3" t="s">
        <v>200</v>
      </c>
      <c r="B19" s="4" t="s">
        <v>156</v>
      </c>
      <c r="C19" s="5">
        <v>30</v>
      </c>
      <c r="D19" s="5">
        <v>4.1537497551260003</v>
      </c>
      <c r="E19" s="4"/>
      <c r="F19" s="4"/>
      <c r="G19" s="5">
        <v>124.61249265378</v>
      </c>
      <c r="H19" s="6"/>
    </row>
    <row r="20" spans="1:8" ht="39" hidden="1" customHeight="1">
      <c r="A20" s="3" t="s">
        <v>201</v>
      </c>
      <c r="B20" s="4" t="s">
        <v>156</v>
      </c>
      <c r="C20" s="5">
        <v>26</v>
      </c>
      <c r="D20" s="5">
        <v>43.477623465691998</v>
      </c>
      <c r="E20" s="4"/>
      <c r="F20" s="4"/>
      <c r="G20" s="5">
        <v>1130.418210108</v>
      </c>
      <c r="H20" s="6"/>
    </row>
    <row r="21" spans="1:8" ht="39" hidden="1" customHeight="1">
      <c r="A21" s="3" t="s">
        <v>202</v>
      </c>
      <c r="B21" s="4" t="s">
        <v>156</v>
      </c>
      <c r="C21" s="5">
        <v>26</v>
      </c>
      <c r="D21" s="5">
        <v>17.038066125193001</v>
      </c>
      <c r="E21" s="4"/>
      <c r="F21" s="4"/>
      <c r="G21" s="5">
        <v>442.98971925502002</v>
      </c>
      <c r="H21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73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206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850.80290444695004</v>
      </c>
      <c r="E25" s="41">
        <v>61.868222304359001</v>
      </c>
      <c r="F25" s="41">
        <v>3821.7702800983002</v>
      </c>
      <c r="G25" s="41">
        <v>0</v>
      </c>
      <c r="H25" s="41">
        <v>4734.4414068495998</v>
      </c>
    </row>
    <row r="26" spans="1:8">
      <c r="A26" s="2">
        <v>2</v>
      </c>
      <c r="B26" s="2" t="s">
        <v>43</v>
      </c>
      <c r="C26" s="42" t="s">
        <v>44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45</v>
      </c>
      <c r="C27" s="42" t="s">
        <v>46</v>
      </c>
      <c r="D27" s="41">
        <v>6902.5653537118997</v>
      </c>
      <c r="E27" s="41">
        <v>105.01762425981001</v>
      </c>
      <c r="F27" s="41">
        <v>0</v>
      </c>
      <c r="G27" s="41">
        <v>0</v>
      </c>
      <c r="H27" s="41">
        <v>7007.5829779716996</v>
      </c>
    </row>
    <row r="28" spans="1:8" ht="31.2">
      <c r="A28" s="2">
        <v>4</v>
      </c>
      <c r="B28" s="2" t="s">
        <v>47</v>
      </c>
      <c r="C28" s="42" t="s">
        <v>48</v>
      </c>
      <c r="D28" s="41">
        <v>2014.0558226244</v>
      </c>
      <c r="E28" s="41">
        <v>351.03886176421997</v>
      </c>
      <c r="F28" s="41">
        <v>0</v>
      </c>
      <c r="G28" s="41">
        <v>0</v>
      </c>
      <c r="H28" s="41">
        <v>2365.0946843885999</v>
      </c>
    </row>
    <row r="29" spans="1:8">
      <c r="A29" s="2"/>
      <c r="B29" s="33"/>
      <c r="C29" s="33" t="s">
        <v>49</v>
      </c>
      <c r="D29" s="41">
        <v>9767.6529438952002</v>
      </c>
      <c r="E29" s="41">
        <v>631.09809803558005</v>
      </c>
      <c r="F29" s="41">
        <v>3821.7702800983002</v>
      </c>
      <c r="G29" s="41">
        <v>0</v>
      </c>
      <c r="H29" s="41">
        <v>14220.521322029001</v>
      </c>
    </row>
    <row r="30" spans="1:8">
      <c r="A30" s="2"/>
      <c r="B30" s="33"/>
      <c r="C30" s="44" t="s">
        <v>50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51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52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53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54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55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56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57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58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59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60</v>
      </c>
      <c r="D45" s="41">
        <v>9767.6529438952002</v>
      </c>
      <c r="E45" s="41">
        <v>631.09809803558005</v>
      </c>
      <c r="F45" s="41">
        <v>3821.7702800983002</v>
      </c>
      <c r="G45" s="41">
        <v>0</v>
      </c>
      <c r="H45" s="41">
        <v>14220.521322029001</v>
      </c>
    </row>
    <row r="46" spans="1:8">
      <c r="A46" s="2"/>
      <c r="B46" s="33"/>
      <c r="C46" s="44" t="s">
        <v>61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62</v>
      </c>
      <c r="C47" s="42" t="s">
        <v>63</v>
      </c>
      <c r="D47" s="41">
        <v>71.621468176784006</v>
      </c>
      <c r="E47" s="41">
        <v>10.322677101715</v>
      </c>
      <c r="F47" s="41">
        <v>0</v>
      </c>
      <c r="G47" s="41">
        <v>0</v>
      </c>
      <c r="H47" s="41">
        <v>81.944145278498993</v>
      </c>
    </row>
    <row r="48" spans="1:8" ht="31.2">
      <c r="A48" s="2">
        <v>6</v>
      </c>
      <c r="B48" s="2" t="s">
        <v>62</v>
      </c>
      <c r="C48" s="42" t="s">
        <v>64</v>
      </c>
      <c r="D48" s="41">
        <v>1.4290816812939</v>
      </c>
      <c r="E48" s="41">
        <v>0.82474365686616002</v>
      </c>
      <c r="F48" s="41">
        <v>0</v>
      </c>
      <c r="G48" s="41">
        <v>0</v>
      </c>
      <c r="H48" s="41">
        <v>2.25382533816</v>
      </c>
    </row>
    <row r="49" spans="1:8" ht="31.2">
      <c r="A49" s="2">
        <v>7</v>
      </c>
      <c r="B49" s="2" t="s">
        <v>65</v>
      </c>
      <c r="C49" s="42" t="s">
        <v>66</v>
      </c>
      <c r="D49" s="41">
        <v>138.05130707423999</v>
      </c>
      <c r="E49" s="41">
        <v>2.1003524851961002</v>
      </c>
      <c r="F49" s="41">
        <v>0</v>
      </c>
      <c r="G49" s="41">
        <v>0</v>
      </c>
      <c r="H49" s="41">
        <v>140.15165955942999</v>
      </c>
    </row>
    <row r="50" spans="1:8">
      <c r="A50" s="2"/>
      <c r="B50" s="33"/>
      <c r="C50" s="33" t="s">
        <v>67</v>
      </c>
      <c r="D50" s="41">
        <v>211.10185693232</v>
      </c>
      <c r="E50" s="41">
        <v>13.247773243777001</v>
      </c>
      <c r="F50" s="41">
        <v>0</v>
      </c>
      <c r="G50" s="41">
        <v>0</v>
      </c>
      <c r="H50" s="41">
        <v>224.34963017608999</v>
      </c>
    </row>
    <row r="51" spans="1:8">
      <c r="A51" s="2"/>
      <c r="B51" s="33"/>
      <c r="C51" s="33" t="s">
        <v>68</v>
      </c>
      <c r="D51" s="41">
        <v>9978.7548008275007</v>
      </c>
      <c r="E51" s="41">
        <v>644.34587127935004</v>
      </c>
      <c r="F51" s="41">
        <v>3821.7702800983002</v>
      </c>
      <c r="G51" s="41">
        <v>0</v>
      </c>
      <c r="H51" s="41">
        <v>14444.870952204999</v>
      </c>
    </row>
    <row r="52" spans="1:8">
      <c r="A52" s="2"/>
      <c r="B52" s="33"/>
      <c r="C52" s="33" t="s">
        <v>69</v>
      </c>
      <c r="D52" s="41"/>
      <c r="E52" s="41"/>
      <c r="F52" s="41"/>
      <c r="G52" s="41"/>
      <c r="H52" s="41"/>
    </row>
    <row r="53" spans="1:8">
      <c r="A53" s="2">
        <v>8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96.354601444140002</v>
      </c>
      <c r="H53" s="41">
        <v>96.354601444140002</v>
      </c>
    </row>
    <row r="54" spans="1:8" ht="31.2">
      <c r="A54" s="2">
        <v>9</v>
      </c>
      <c r="B54" s="2" t="s">
        <v>72</v>
      </c>
      <c r="C54" s="48" t="s">
        <v>73</v>
      </c>
      <c r="D54" s="41">
        <v>78.544647748654995</v>
      </c>
      <c r="E54" s="41">
        <v>12.144142658671001</v>
      </c>
      <c r="F54" s="41">
        <v>0</v>
      </c>
      <c r="G54" s="41">
        <v>0</v>
      </c>
      <c r="H54" s="41">
        <v>90.688790407325996</v>
      </c>
    </row>
    <row r="55" spans="1:8">
      <c r="A55" s="2">
        <v>10</v>
      </c>
      <c r="B55" s="2" t="s">
        <v>74</v>
      </c>
      <c r="C55" s="48" t="s">
        <v>75</v>
      </c>
      <c r="D55" s="41">
        <v>0</v>
      </c>
      <c r="E55" s="41">
        <v>0</v>
      </c>
      <c r="F55" s="41">
        <v>0</v>
      </c>
      <c r="G55" s="41">
        <v>20.300087536766</v>
      </c>
      <c r="H55" s="41">
        <v>20.300087536766</v>
      </c>
    </row>
    <row r="56" spans="1:8">
      <c r="A56" s="2">
        <v>11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133.69672916669001</v>
      </c>
      <c r="H56" s="41">
        <v>133.69672916669001</v>
      </c>
    </row>
    <row r="57" spans="1:8">
      <c r="A57" s="2">
        <v>12</v>
      </c>
      <c r="B57" s="2"/>
      <c r="C57" s="48" t="s">
        <v>77</v>
      </c>
      <c r="D57" s="41">
        <v>0</v>
      </c>
      <c r="E57" s="41">
        <v>0</v>
      </c>
      <c r="F57" s="41">
        <v>0</v>
      </c>
      <c r="G57" s="41">
        <v>63.946774222148001</v>
      </c>
      <c r="H57" s="41">
        <v>63.946774222148001</v>
      </c>
    </row>
    <row r="58" spans="1:8">
      <c r="A58" s="2">
        <v>13</v>
      </c>
      <c r="B58" s="2" t="s">
        <v>78</v>
      </c>
      <c r="C58" s="48" t="s">
        <v>79</v>
      </c>
      <c r="D58" s="41">
        <v>0</v>
      </c>
      <c r="E58" s="41">
        <v>0</v>
      </c>
      <c r="F58" s="41">
        <v>0</v>
      </c>
      <c r="G58" s="41">
        <v>1.3464586126717</v>
      </c>
      <c r="H58" s="41">
        <v>1.3464586126717</v>
      </c>
    </row>
    <row r="59" spans="1:8">
      <c r="A59" s="2">
        <v>14</v>
      </c>
      <c r="B59" s="2" t="s">
        <v>80</v>
      </c>
      <c r="C59" s="48" t="s">
        <v>46</v>
      </c>
      <c r="D59" s="41">
        <v>0</v>
      </c>
      <c r="E59" s="41">
        <v>0</v>
      </c>
      <c r="F59" s="41">
        <v>0</v>
      </c>
      <c r="G59" s="41">
        <v>78.420949283442994</v>
      </c>
      <c r="H59" s="41">
        <v>78.420949283442994</v>
      </c>
    </row>
    <row r="60" spans="1:8" ht="31.2">
      <c r="A60" s="2">
        <v>15</v>
      </c>
      <c r="B60" s="2" t="s">
        <v>81</v>
      </c>
      <c r="C60" s="48" t="s">
        <v>73</v>
      </c>
      <c r="D60" s="41">
        <v>183.76009484651999</v>
      </c>
      <c r="E60" s="41">
        <v>2.7957791930445999</v>
      </c>
      <c r="F60" s="41">
        <v>0</v>
      </c>
      <c r="G60" s="41">
        <v>0</v>
      </c>
      <c r="H60" s="41">
        <v>186.55587403956</v>
      </c>
    </row>
    <row r="61" spans="1:8">
      <c r="A61" s="2">
        <v>16</v>
      </c>
      <c r="B61" s="2" t="s">
        <v>82</v>
      </c>
      <c r="C61" s="48" t="s">
        <v>75</v>
      </c>
      <c r="D61" s="41">
        <v>0</v>
      </c>
      <c r="E61" s="41">
        <v>0</v>
      </c>
      <c r="F61" s="41">
        <v>0</v>
      </c>
      <c r="G61" s="41">
        <v>155.10584163442999</v>
      </c>
      <c r="H61" s="41">
        <v>155.10584163442999</v>
      </c>
    </row>
    <row r="62" spans="1:8">
      <c r="A62" s="2">
        <v>17</v>
      </c>
      <c r="B62" s="2" t="s">
        <v>83</v>
      </c>
      <c r="C62" s="48" t="s">
        <v>71</v>
      </c>
      <c r="D62" s="41">
        <v>0</v>
      </c>
      <c r="E62" s="41">
        <v>0</v>
      </c>
      <c r="F62" s="41">
        <v>0</v>
      </c>
      <c r="G62" s="41">
        <v>74.848690289128001</v>
      </c>
      <c r="H62" s="41">
        <v>74.848690289128001</v>
      </c>
    </row>
    <row r="63" spans="1:8">
      <c r="A63" s="2"/>
      <c r="B63" s="33"/>
      <c r="C63" s="33" t="s">
        <v>84</v>
      </c>
      <c r="D63" s="41">
        <v>262.30474259517001</v>
      </c>
      <c r="E63" s="41">
        <v>14.939921851716001</v>
      </c>
      <c r="F63" s="41">
        <v>0</v>
      </c>
      <c r="G63" s="41">
        <v>624.02013218942</v>
      </c>
      <c r="H63" s="41">
        <v>901.26479663631005</v>
      </c>
    </row>
    <row r="64" spans="1:8">
      <c r="A64" s="2"/>
      <c r="B64" s="33"/>
      <c r="C64" s="33" t="s">
        <v>85</v>
      </c>
      <c r="D64" s="41">
        <v>10241.059543423</v>
      </c>
      <c r="E64" s="41">
        <v>659.28579313107002</v>
      </c>
      <c r="F64" s="41">
        <v>3821.7702800983002</v>
      </c>
      <c r="G64" s="41">
        <v>624.02013218942</v>
      </c>
      <c r="H64" s="41">
        <v>15346.135748840999</v>
      </c>
    </row>
    <row r="65" spans="1:8" ht="31.5" customHeight="1">
      <c r="A65" s="2"/>
      <c r="B65" s="33"/>
      <c r="C65" s="33" t="s">
        <v>86</v>
      </c>
      <c r="D65" s="41"/>
      <c r="E65" s="41"/>
      <c r="F65" s="41"/>
      <c r="G65" s="41"/>
      <c r="H65" s="41"/>
    </row>
    <row r="66" spans="1:8">
      <c r="A66" s="2"/>
      <c r="B66" s="2"/>
      <c r="C66" s="48"/>
      <c r="D66" s="41"/>
      <c r="E66" s="41"/>
      <c r="F66" s="41"/>
      <c r="G66" s="41"/>
      <c r="H66" s="41">
        <f>SUM(D66:G66)</f>
        <v>0</v>
      </c>
    </row>
    <row r="67" spans="1:8">
      <c r="A67" s="2"/>
      <c r="B67" s="33"/>
      <c r="C67" s="33" t="s">
        <v>87</v>
      </c>
      <c r="D67" s="41">
        <f>SUM(D66:D66)</f>
        <v>0</v>
      </c>
      <c r="E67" s="41">
        <f>SUM(E66:E66)</f>
        <v>0</v>
      </c>
      <c r="F67" s="41">
        <f>SUM(F66:F66)</f>
        <v>0</v>
      </c>
      <c r="G67" s="41">
        <f>SUM(G66:G66)</f>
        <v>0</v>
      </c>
      <c r="H67" s="41">
        <f>SUM(D67:G67)</f>
        <v>0</v>
      </c>
    </row>
    <row r="68" spans="1:8">
      <c r="A68" s="2"/>
      <c r="B68" s="33"/>
      <c r="C68" s="33" t="s">
        <v>88</v>
      </c>
      <c r="D68" s="41">
        <v>10241.059543423</v>
      </c>
      <c r="E68" s="41">
        <v>659.28579313107002</v>
      </c>
      <c r="F68" s="41">
        <v>3821.7702800983002</v>
      </c>
      <c r="G68" s="41">
        <v>624.02013218942</v>
      </c>
      <c r="H68" s="41">
        <v>15346.135748840999</v>
      </c>
    </row>
    <row r="69" spans="1:8" ht="157.5" customHeight="1">
      <c r="A69" s="2"/>
      <c r="B69" s="33"/>
      <c r="C69" s="33" t="s">
        <v>89</v>
      </c>
      <c r="D69" s="41"/>
      <c r="E69" s="41"/>
      <c r="F69" s="41"/>
      <c r="G69" s="41"/>
      <c r="H69" s="41"/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661.94406000000004</v>
      </c>
      <c r="H70" s="41">
        <v>661.94406000000004</v>
      </c>
    </row>
    <row r="71" spans="1:8">
      <c r="A71" s="2">
        <v>19</v>
      </c>
      <c r="B71" s="2" t="s">
        <v>92</v>
      </c>
      <c r="C71" s="48" t="s">
        <v>93</v>
      </c>
      <c r="D71" s="41">
        <v>0</v>
      </c>
      <c r="E71" s="41">
        <v>0</v>
      </c>
      <c r="F71" s="41">
        <v>0</v>
      </c>
      <c r="G71" s="41">
        <v>23.952697117667</v>
      </c>
      <c r="H71" s="41">
        <v>23.952697117667</v>
      </c>
    </row>
    <row r="72" spans="1:8">
      <c r="A72" s="2">
        <v>20</v>
      </c>
      <c r="B72" s="2" t="s">
        <v>94</v>
      </c>
      <c r="C72" s="48" t="s">
        <v>95</v>
      </c>
      <c r="D72" s="41">
        <v>0</v>
      </c>
      <c r="E72" s="41">
        <v>0</v>
      </c>
      <c r="F72" s="41">
        <v>0</v>
      </c>
      <c r="G72" s="41">
        <v>493.83229993855002</v>
      </c>
      <c r="H72" s="41">
        <v>493.83229993855002</v>
      </c>
    </row>
    <row r="73" spans="1:8">
      <c r="A73" s="2"/>
      <c r="B73" s="33"/>
      <c r="C73" s="33" t="s">
        <v>96</v>
      </c>
      <c r="D73" s="41">
        <v>0</v>
      </c>
      <c r="E73" s="41">
        <v>0</v>
      </c>
      <c r="F73" s="41">
        <v>0</v>
      </c>
      <c r="G73" s="41">
        <v>1179.7290570562</v>
      </c>
      <c r="H73" s="41">
        <v>1179.7290570562</v>
      </c>
    </row>
    <row r="74" spans="1:8">
      <c r="A74" s="2"/>
      <c r="B74" s="33"/>
      <c r="C74" s="33" t="s">
        <v>97</v>
      </c>
      <c r="D74" s="41">
        <v>10241.059543423</v>
      </c>
      <c r="E74" s="41">
        <v>659.28579313107002</v>
      </c>
      <c r="F74" s="41">
        <v>3821.7702800983002</v>
      </c>
      <c r="G74" s="41">
        <v>1803.7491892456001</v>
      </c>
      <c r="H74" s="41">
        <v>16525.864805898</v>
      </c>
    </row>
    <row r="75" spans="1:8">
      <c r="A75" s="2"/>
      <c r="B75" s="33"/>
      <c r="C75" s="33" t="s">
        <v>98</v>
      </c>
      <c r="D75" s="41"/>
      <c r="E75" s="41"/>
      <c r="F75" s="41"/>
      <c r="G75" s="41"/>
      <c r="H75" s="41"/>
    </row>
    <row r="76" spans="1:8" ht="47.25" customHeight="1">
      <c r="A76" s="2">
        <v>21</v>
      </c>
      <c r="B76" s="2" t="s">
        <v>99</v>
      </c>
      <c r="C76" s="48" t="s">
        <v>100</v>
      </c>
      <c r="D76" s="41">
        <f>D74*3%</f>
        <v>307.23178630269001</v>
      </c>
      <c r="E76" s="41">
        <f>E74*3%</f>
        <v>19.7785737939321</v>
      </c>
      <c r="F76" s="41">
        <f>F74*3%</f>
        <v>114.653108402949</v>
      </c>
      <c r="G76" s="41">
        <f>G74*3%</f>
        <v>54.112475677368003</v>
      </c>
      <c r="H76" s="41">
        <f>SUM(D76:G76)</f>
        <v>495.77594417693899</v>
      </c>
    </row>
    <row r="77" spans="1:8">
      <c r="A77" s="2"/>
      <c r="B77" s="33"/>
      <c r="C77" s="33" t="s">
        <v>101</v>
      </c>
      <c r="D77" s="41">
        <f>D76</f>
        <v>307.23178630269001</v>
      </c>
      <c r="E77" s="41">
        <f>E76</f>
        <v>19.7785737939321</v>
      </c>
      <c r="F77" s="41">
        <f>F76</f>
        <v>114.653108402949</v>
      </c>
      <c r="G77" s="41">
        <f>G76</f>
        <v>54.112475677368003</v>
      </c>
      <c r="H77" s="41">
        <f>SUM(D77:G77)</f>
        <v>495.77594417693899</v>
      </c>
    </row>
    <row r="78" spans="1:8">
      <c r="A78" s="2"/>
      <c r="B78" s="33"/>
      <c r="C78" s="33" t="s">
        <v>102</v>
      </c>
      <c r="D78" s="41">
        <f>D77+D74</f>
        <v>10548.2913297257</v>
      </c>
      <c r="E78" s="41">
        <f>E77+E74</f>
        <v>679.06436692500199</v>
      </c>
      <c r="F78" s="41">
        <f>F77+F74</f>
        <v>3936.42338850125</v>
      </c>
      <c r="G78" s="41">
        <f>G77+G74</f>
        <v>1857.86166492297</v>
      </c>
      <c r="H78" s="41">
        <f>SUM(D78:G78)</f>
        <v>17021.640750074901</v>
      </c>
    </row>
    <row r="79" spans="1:8">
      <c r="A79" s="2"/>
      <c r="B79" s="33"/>
      <c r="C79" s="33" t="s">
        <v>103</v>
      </c>
      <c r="D79" s="41"/>
      <c r="E79" s="41"/>
      <c r="F79" s="41"/>
      <c r="G79" s="41"/>
      <c r="H79" s="41"/>
    </row>
    <row r="80" spans="1:8">
      <c r="A80" s="2">
        <v>22</v>
      </c>
      <c r="B80" s="2" t="s">
        <v>104</v>
      </c>
      <c r="C80" s="48" t="s">
        <v>105</v>
      </c>
      <c r="D80" s="41">
        <f>D78*20%</f>
        <v>2109.6582659451401</v>
      </c>
      <c r="E80" s="41">
        <f>E78*20%</f>
        <v>135.81287338499999</v>
      </c>
      <c r="F80" s="41">
        <f>F78*20%</f>
        <v>787.28467770024997</v>
      </c>
      <c r="G80" s="41">
        <f>G78*20%</f>
        <v>371.57233298459403</v>
      </c>
      <c r="H80" s="41">
        <f>SUM(D80:G80)</f>
        <v>3404.3281500149801</v>
      </c>
    </row>
    <row r="81" spans="1:8">
      <c r="A81" s="2"/>
      <c r="B81" s="33"/>
      <c r="C81" s="33" t="s">
        <v>106</v>
      </c>
      <c r="D81" s="41">
        <f>D80</f>
        <v>2109.6582659451401</v>
      </c>
      <c r="E81" s="41">
        <f>E80</f>
        <v>135.81287338499999</v>
      </c>
      <c r="F81" s="41">
        <f>F80</f>
        <v>787.28467770024997</v>
      </c>
      <c r="G81" s="41">
        <f>G80</f>
        <v>371.57233298459403</v>
      </c>
      <c r="H81" s="41">
        <f>SUM(D81:G81)</f>
        <v>3404.3281500149801</v>
      </c>
    </row>
    <row r="82" spans="1:8">
      <c r="A82" s="2"/>
      <c r="B82" s="33"/>
      <c r="C82" s="33" t="s">
        <v>107</v>
      </c>
      <c r="D82" s="41">
        <f>D81+D78</f>
        <v>12657.9495956708</v>
      </c>
      <c r="E82" s="41">
        <f>E81+E78</f>
        <v>814.877240310003</v>
      </c>
      <c r="F82" s="41">
        <f>F81+F78</f>
        <v>4723.7080662014996</v>
      </c>
      <c r="G82" s="41">
        <f>G81+G78</f>
        <v>2229.4339979075598</v>
      </c>
      <c r="H82" s="41">
        <f>SUM(D82:G82)</f>
        <v>20425.968900089902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207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>
      <c r="A14" s="2"/>
      <c r="B14" s="33"/>
      <c r="C14" s="33" t="s">
        <v>116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208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71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209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91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210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116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78</v>
      </c>
      <c r="C13" s="3" t="s">
        <v>125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127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86" t="s">
        <v>213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113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46</v>
      </c>
      <c r="D13" s="32">
        <v>6902.5653537118997</v>
      </c>
      <c r="E13" s="32">
        <v>105.01762425981001</v>
      </c>
      <c r="F13" s="32">
        <v>0</v>
      </c>
      <c r="G13" s="32">
        <v>0</v>
      </c>
      <c r="H13" s="32">
        <v>7007.5829779716996</v>
      </c>
      <c r="J13" s="20"/>
    </row>
    <row r="14" spans="1:14">
      <c r="A14" s="2"/>
      <c r="B14" s="33"/>
      <c r="C14" s="33" t="s">
        <v>116</v>
      </c>
      <c r="D14" s="32">
        <v>6902.5653537118997</v>
      </c>
      <c r="E14" s="32">
        <v>105.01762425981001</v>
      </c>
      <c r="F14" s="32">
        <v>0</v>
      </c>
      <c r="G14" s="32">
        <v>0</v>
      </c>
      <c r="H14" s="32">
        <v>7007.5829779716996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305-02-01</vt:lpstr>
      <vt:lpstr>ОСР 305-09-01</vt:lpstr>
      <vt:lpstr>ОСР 305-12-01</vt:lpstr>
      <vt:lpstr>ОСР 1-02-01</vt:lpstr>
      <vt:lpstr>ОСР 1-09-01</vt:lpstr>
      <vt:lpstr>ОСР 1-12-01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3CEF5D4CA11044619AF48A9BD4FC0BB2_12</vt:lpwstr>
  </property>
  <property fmtid="{D5CDD505-2E9C-101B-9397-08002B2CF9AE}" pid="3" name="KSOProductBuildVer">
    <vt:lpwstr>1049-12.2.0.20795</vt:lpwstr>
  </property>
</Properties>
</file>